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wyss/Documents/geltwert/Blog/"/>
    </mc:Choice>
  </mc:AlternateContent>
  <xr:revisionPtr revIDLastSave="0" documentId="13_ncr:1_{90026285-3616-3148-A353-5B7D3D385AE5}" xr6:coauthVersionLast="47" xr6:coauthVersionMax="47" xr10:uidLastSave="{00000000-0000-0000-0000-000000000000}"/>
  <bookViews>
    <workbookView xWindow="360" yWindow="500" windowWidth="35320" windowHeight="22200" xr2:uid="{00000000-000D-0000-FFFF-FFFF00000000}"/>
  </bookViews>
  <sheets>
    <sheet name="Transaktionen" sheetId="1" r:id="rId1"/>
  </sheets>
  <definedNames>
    <definedName name="_xlnm.Print_Area" localSheetId="0">Transaktionen!$A$1:$R$78</definedName>
    <definedName name="_xlnm.Print_Titles" localSheetId="0">Transaktionen!$1:$2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0" i="1" l="1"/>
  <c r="Q72" i="1"/>
  <c r="R73" i="1"/>
  <c r="P71" i="1"/>
  <c r="E17" i="1" l="1"/>
  <c r="H7" i="1"/>
  <c r="J69" i="1"/>
  <c r="E57" i="1"/>
  <c r="H57" i="1" s="1"/>
  <c r="E63" i="1"/>
  <c r="H63" i="1" s="1"/>
  <c r="E53" i="1"/>
  <c r="H53" i="1" s="1"/>
  <c r="E46" i="1"/>
  <c r="H46" i="1" s="1"/>
  <c r="E44" i="1"/>
  <c r="H44" i="1" s="1"/>
  <c r="E39" i="1"/>
  <c r="H39" i="1" s="1"/>
  <c r="E35" i="1"/>
  <c r="H35" i="1" s="1"/>
  <c r="E32" i="1"/>
  <c r="H32" i="1" s="1"/>
  <c r="E27" i="1"/>
  <c r="E25" i="1"/>
  <c r="E21" i="1"/>
  <c r="H21" i="1" s="1"/>
  <c r="J7" i="1" l="1"/>
  <c r="H68" i="1"/>
  <c r="H67" i="1"/>
</calcChain>
</file>

<file path=xl/sharedStrings.xml><?xml version="1.0" encoding="utf-8"?>
<sst xmlns="http://schemas.openxmlformats.org/spreadsheetml/2006/main" count="276" uniqueCount="71">
  <si>
    <t>Datum</t>
  </si>
  <si>
    <t>Produkt</t>
  </si>
  <si>
    <t>ISIN</t>
  </si>
  <si>
    <t>Anzahl</t>
  </si>
  <si>
    <t>ZKB SILVER ETF (ZURCHER KANTONALBANK)</t>
  </si>
  <si>
    <t>CH0183135976</t>
  </si>
  <si>
    <t>CHF</t>
  </si>
  <si>
    <t>VANGUARD USD CORPORATE BOND UCITS SHARES (VANGUARD FUNDS PLC)</t>
  </si>
  <si>
    <t>IE00BZ163K21</t>
  </si>
  <si>
    <t>VANGUARD FTSE DEVELOPED EUROPE UCITS ETF (VANGUARD FUNDS PLC)</t>
  </si>
  <si>
    <t>IE00B945VV12</t>
  </si>
  <si>
    <t>VANGUARD FTSE DEVELOPED ASIA PACIFIC EX JAPAN UCITS ETF DISTRIBUTING</t>
  </si>
  <si>
    <t>IE00B9F5YL18</t>
  </si>
  <si>
    <t>L&amp;G GERD KOMMER MULTIFACTOR EQUITY UCITS ETF</t>
  </si>
  <si>
    <t>IE0001UQQ933</t>
  </si>
  <si>
    <t>UBS ETF (CH) - SMI (CHF) A-DIS (UBS GLOBAL ASSET MANAGEMENT.)</t>
  </si>
  <si>
    <t>CH0017142719</t>
  </si>
  <si>
    <t>NEWMONT CORPORATION</t>
  </si>
  <si>
    <t>US6516391066</t>
  </si>
  <si>
    <t>USD</t>
  </si>
  <si>
    <t>WORLD SMALL CAP UCITS ETF (SPDR EUROPE PLC)</t>
  </si>
  <si>
    <t>IE00BCBJG560</t>
  </si>
  <si>
    <t>DE0002635307</t>
  </si>
  <si>
    <t>EUR</t>
  </si>
  <si>
    <t>VANECK GLOBAL MINING UCITS ETF</t>
  </si>
  <si>
    <t>IE00BDFBTQ78</t>
  </si>
  <si>
    <t>ISHARES EURO STOXX MID CAP</t>
  </si>
  <si>
    <t>IE00B02KXL92</t>
  </si>
  <si>
    <t>VANGUARD S&amp;P 500 UCITS ETF (VANGUARD FUNDS PLC)</t>
  </si>
  <si>
    <t>IE00B3XXRP09</t>
  </si>
  <si>
    <t>Bestand</t>
  </si>
  <si>
    <t>Kauf / Verkauf</t>
  </si>
  <si>
    <t>Kauf</t>
  </si>
  <si>
    <t>BGI ISHARES DJ STOXX 600 (DE) (BLACKROCK ASSET MGMT DEUTSCHLAND AG)</t>
  </si>
  <si>
    <t>Schlusskurs 31.12.23</t>
  </si>
  <si>
    <t>Bruttoeinkünfte in Lokalwährung</t>
  </si>
  <si>
    <t>-</t>
  </si>
  <si>
    <r>
      <t xml:space="preserve">Vermögen in CHF gemäss </t>
    </r>
    <r>
      <rPr>
        <b/>
        <sz val="14"/>
        <color rgb="FF000000"/>
        <rFont val="Arial"/>
        <family val="2"/>
      </rPr>
      <t>ICTax</t>
    </r>
  </si>
  <si>
    <t>CASH &amp; CASH FUND &amp; FTX CASH (CHF) bei DEGIRO, Amsterdam</t>
  </si>
  <si>
    <t>CHF-Konto</t>
  </si>
  <si>
    <t>Konto bei DEGIRO, Amsterdam :</t>
  </si>
  <si>
    <t>Depotwerte bei DEGIRO, Amsterdam :</t>
  </si>
  <si>
    <t>Wert mit Degiro-Schlusskurs (in CHF)</t>
  </si>
  <si>
    <t>Zusammenfassung Vermögenswerte, Steuerrückbehalte und versteuerbares Einkommen Steuerjahr 2023</t>
  </si>
  <si>
    <t>Depot</t>
  </si>
  <si>
    <r>
      <rPr>
        <b/>
        <sz val="14"/>
        <color rgb="FF000000"/>
        <rFont val="Arial"/>
        <family val="2"/>
      </rPr>
      <t>Total Barguthaben bei DEGIRO, Amsterdam</t>
    </r>
    <r>
      <rPr>
        <sz val="14"/>
        <color indexed="8"/>
        <rFont val="Arial"/>
        <family val="2"/>
      </rPr>
      <t xml:space="preserve">
(gemäss beiliegender Portfolioübersicht per 31.12.2023)</t>
    </r>
  </si>
  <si>
    <r>
      <rPr>
        <b/>
        <sz val="14"/>
        <rFont val="Arial"/>
        <family val="2"/>
      </rPr>
      <t xml:space="preserve">Depotvermögen bei DEGIRO, Amsterdam </t>
    </r>
    <r>
      <rPr>
        <sz val="14"/>
        <rFont val="Arial"/>
        <family val="2"/>
      </rPr>
      <t xml:space="preserve">
(Kurse erfasst gemäss ICTax-Datenbank der Eidgenössischen Steuerverwaltung)</t>
    </r>
  </si>
  <si>
    <t>Anfangsbestand</t>
  </si>
  <si>
    <t>CASH &amp; CASH FUND &amp; FTX CASH (EUR) bei DEGIRO, Amsterdam</t>
  </si>
  <si>
    <t>EUR-Konto</t>
  </si>
  <si>
    <t>Bestand auf Degiro-Konto</t>
  </si>
  <si>
    <t>Konti</t>
  </si>
  <si>
    <t>Verkauf</t>
  </si>
  <si>
    <t>Endbestand</t>
  </si>
  <si>
    <t xml:space="preserve">Endbestand </t>
  </si>
  <si>
    <t>Benutzername: *****630</t>
  </si>
  <si>
    <t>VSt. CH unterliegende Einkünfte in CHF</t>
  </si>
  <si>
    <t>NICHT VSt. unterliegende Einkünfte in CHF</t>
  </si>
  <si>
    <t>Versteuerbares Einkommen mit VSt. in CHF</t>
  </si>
  <si>
    <t>Versteuerbares Einkommen ohne VSt. in CHF</t>
  </si>
  <si>
    <t>*</t>
  </si>
  <si>
    <t>Quellensteuer / Steuerrückbehalt brutto (Lokalwährung)</t>
  </si>
  <si>
    <t>Bei DA-1 Rückforderungen zusätzlich separate Aufstellung erstellen als Beilage zu DA-1 Formular, damit der Anteil "Steuerrückbehalt rückforderbar" transparant den einzelnen Titeln / Ländern zugeteilt werden kann. In diesem Excelsheet allenfalls auch pro Währung weitere Zeilen in der Zusammenfassung einfügen.</t>
  </si>
  <si>
    <r>
      <t xml:space="preserve">Steuerzusammenstellung vom 14.07.2023 (Eröffnung) bis 31.12.2023 - Depot in CHF  </t>
    </r>
    <r>
      <rPr>
        <b/>
        <sz val="14"/>
        <color rgb="FFFF0000"/>
        <rFont val="Arial"/>
        <family val="2"/>
      </rPr>
      <t>(!! Mögliche Mustervorlage - ohne Gewähr !!)</t>
    </r>
  </si>
  <si>
    <t>Rückforderbare Verrechnungssteuer auf Einkünfte "Schweiz" in CHF</t>
  </si>
  <si>
    <t>DA-1 / R-US 164: Brutto Quellensteuer auf Einkünfte "Ausland" in Lokalwährung **</t>
  </si>
  <si>
    <t>**</t>
  </si>
  <si>
    <r>
      <t xml:space="preserve">Total Barguthaben, Depot und Titel bei DEGIRO, Amsterdam 
(gemäss beiliegender Portfolioübersicht per 31.12.2023) </t>
    </r>
    <r>
      <rPr>
        <b/>
        <sz val="16"/>
        <color rgb="FF000000"/>
        <rFont val="Arial"/>
        <family val="2"/>
      </rPr>
      <t>*</t>
    </r>
  </si>
  <si>
    <t>Bemerkungen</t>
  </si>
  <si>
    <t>Das bei DEGIRO herunterladbare Dokument "Portfolioübersicht" per Stichtag entsprechend beilegen und sicherstellen, dass die Werte der Steuerübersicht mit den Daten/Zahlen der Portfolioübersicht korrespondieren.</t>
  </si>
  <si>
    <t>CH-Verrechnungs-steuer 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</si>
</sst>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0"/>
  </numFmts>
  <fonts count="15" x14ac:knownFonts="1">
    <font>
      <sz val="10"/>
      <name val="Arial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Alignment="1">
      <alignment horizontal="right" vertical="top" shrinkToFit="1"/>
    </xf>
    <xf numFmtId="4" fontId="0" fillId="0" borderId="0" xfId="0" applyNumberFormat="1"/>
    <xf numFmtId="164" fontId="1" fillId="0" borderId="0" xfId="0" applyNumberFormat="1" applyFont="1" applyAlignment="1">
      <alignment horizontal="left" vertical="center" shrinkToFit="1"/>
    </xf>
    <xf numFmtId="164" fontId="3" fillId="0" borderId="0" xfId="0" applyNumberFormat="1" applyFont="1" applyAlignment="1">
      <alignment horizontal="left" vertical="top" shrinkToFit="1"/>
    </xf>
    <xf numFmtId="164" fontId="0" fillId="0" borderId="0" xfId="0" applyNumberFormat="1"/>
    <xf numFmtId="165" fontId="3" fillId="0" borderId="0" xfId="0" applyNumberFormat="1" applyFont="1" applyAlignment="1">
      <alignment horizontal="right" vertical="top" shrinkToFit="1"/>
    </xf>
    <xf numFmtId="165" fontId="0" fillId="0" borderId="0" xfId="0" applyNumberFormat="1"/>
    <xf numFmtId="0" fontId="3" fillId="0" borderId="0" xfId="0" applyFont="1" applyAlignment="1">
      <alignment horizontal="center" vertical="top" shrinkToFit="1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left" vertical="top" shrinkToFit="1"/>
    </xf>
    <xf numFmtId="0" fontId="1" fillId="2" borderId="0" xfId="0" applyFont="1" applyFill="1" applyAlignment="1">
      <alignment horizontal="left" vertical="top" shrinkToFit="1"/>
    </xf>
    <xf numFmtId="0" fontId="1" fillId="2" borderId="0" xfId="0" applyFont="1" applyFill="1" applyAlignment="1">
      <alignment horizontal="right" vertical="top" shrinkToFit="1"/>
    </xf>
    <xf numFmtId="0" fontId="5" fillId="0" borderId="0" xfId="0" applyFont="1"/>
    <xf numFmtId="165" fontId="1" fillId="2" borderId="0" xfId="0" applyNumberFormat="1" applyFont="1" applyFill="1" applyAlignment="1">
      <alignment horizontal="right" vertical="top" shrinkToFit="1"/>
    </xf>
    <xf numFmtId="4" fontId="1" fillId="2" borderId="0" xfId="0" applyNumberFormat="1" applyFont="1" applyFill="1" applyAlignment="1">
      <alignment horizontal="right" vertical="top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0" xfId="0" applyNumberFormat="1" applyFont="1" applyAlignment="1">
      <alignment horizontal="left" vertical="top" shrinkToFit="1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right" vertical="top" shrinkToFit="1"/>
    </xf>
    <xf numFmtId="4" fontId="1" fillId="2" borderId="0" xfId="0" applyNumberFormat="1" applyFont="1" applyFill="1" applyAlignment="1">
      <alignment horizontal="right" vertical="top" wrapText="1" shrinkToFit="1"/>
    </xf>
    <xf numFmtId="0" fontId="1" fillId="2" borderId="0" xfId="0" applyFont="1" applyFill="1" applyAlignment="1">
      <alignment horizontal="right" vertical="top" wrapText="1" shrinkToFit="1"/>
    </xf>
    <xf numFmtId="165" fontId="1" fillId="2" borderId="0" xfId="0" applyNumberFormat="1" applyFont="1" applyFill="1" applyAlignment="1">
      <alignment horizontal="right" vertical="top" wrapText="1" shrinkToFit="1"/>
    </xf>
    <xf numFmtId="0" fontId="1" fillId="0" borderId="0" xfId="0" applyFont="1" applyAlignment="1">
      <alignment horizontal="right" vertical="center" shrinkToFit="1"/>
    </xf>
    <xf numFmtId="4" fontId="1" fillId="0" borderId="0" xfId="0" quotePrefix="1" applyNumberFormat="1" applyFont="1" applyAlignment="1">
      <alignment horizontal="right" vertical="top" wrapText="1" shrinkToFit="1"/>
    </xf>
    <xf numFmtId="0" fontId="1" fillId="0" borderId="0" xfId="0" applyFont="1" applyAlignment="1">
      <alignment horizontal="right" vertical="top" wrapText="1" shrinkToFit="1"/>
    </xf>
    <xf numFmtId="0" fontId="1" fillId="0" borderId="0" xfId="0" quotePrefix="1" applyFont="1" applyAlignment="1">
      <alignment horizontal="right" vertical="top" wrapText="1" shrinkToFit="1"/>
    </xf>
    <xf numFmtId="4" fontId="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 wrapText="1" shrinkToFit="1"/>
    </xf>
    <xf numFmtId="4" fontId="1" fillId="0" borderId="0" xfId="0" applyNumberFormat="1" applyFont="1" applyAlignment="1">
      <alignment horizontal="right" vertical="top" wrapText="1" shrinkToFit="1"/>
    </xf>
    <xf numFmtId="4" fontId="6" fillId="0" borderId="0" xfId="0" quotePrefix="1" applyNumberFormat="1" applyFont="1" applyAlignment="1">
      <alignment horizontal="right" vertical="top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shrinkToFit="1"/>
    </xf>
    <xf numFmtId="0" fontId="1" fillId="0" borderId="0" xfId="0" applyFont="1" applyAlignment="1">
      <alignment vertical="top" wrapText="1" shrinkToFit="1"/>
    </xf>
    <xf numFmtId="0" fontId="1" fillId="2" borderId="0" xfId="0" applyFont="1" applyFill="1" applyAlignment="1">
      <alignment horizontal="center" vertical="top" wrapText="1" shrinkToFit="1"/>
    </xf>
    <xf numFmtId="0" fontId="1" fillId="0" borderId="0" xfId="0" applyFont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top" wrapText="1" shrinkToFit="1"/>
    </xf>
    <xf numFmtId="0" fontId="1" fillId="0" borderId="0" xfId="0" quotePrefix="1" applyFont="1" applyAlignment="1">
      <alignment horizontal="center" vertical="top" wrapText="1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9" fillId="0" borderId="4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" fontId="9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10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4" fontId="10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65" fontId="10" fillId="0" borderId="7" xfId="0" applyNumberFormat="1" applyFont="1" applyBorder="1" applyAlignment="1">
      <alignment horizontal="left" vertical="center"/>
    </xf>
    <xf numFmtId="4" fontId="10" fillId="0" borderId="7" xfId="0" applyNumberFormat="1" applyFont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right" vertical="top" wrapText="1" shrinkToFit="1"/>
    </xf>
    <xf numFmtId="0" fontId="1" fillId="3" borderId="0" xfId="0" applyFont="1" applyFill="1" applyAlignment="1">
      <alignment vertical="top" wrapText="1" shrinkToFit="1"/>
    </xf>
    <xf numFmtId="4" fontId="1" fillId="3" borderId="0" xfId="0" quotePrefix="1" applyNumberFormat="1" applyFont="1" applyFill="1" applyAlignment="1">
      <alignment horizontal="right" vertical="top" wrapText="1" shrinkToFit="1"/>
    </xf>
    <xf numFmtId="0" fontId="1" fillId="3" borderId="0" xfId="0" quotePrefix="1" applyFont="1" applyFill="1" applyAlignment="1">
      <alignment horizontal="center" vertical="top" wrapText="1" shrinkToFit="1"/>
    </xf>
    <xf numFmtId="0" fontId="1" fillId="3" borderId="0" xfId="0" quotePrefix="1" applyFont="1" applyFill="1" applyAlignment="1">
      <alignment horizontal="right" vertical="top" wrapText="1" shrinkToFit="1"/>
    </xf>
    <xf numFmtId="4" fontId="6" fillId="3" borderId="0" xfId="0" quotePrefix="1" applyNumberFormat="1" applyFont="1" applyFill="1" applyAlignment="1">
      <alignment horizontal="right" vertical="top"/>
    </xf>
    <xf numFmtId="0" fontId="1" fillId="3" borderId="0" xfId="0" applyFont="1" applyFill="1" applyAlignment="1">
      <alignment horizontal="right" vertical="top" shrinkToFit="1"/>
    </xf>
    <xf numFmtId="0" fontId="1" fillId="3" borderId="0" xfId="0" applyFont="1" applyFill="1" applyAlignment="1">
      <alignment horizontal="center" vertical="top" wrapText="1" shrinkToFit="1"/>
    </xf>
    <xf numFmtId="4" fontId="1" fillId="3" borderId="0" xfId="0" applyNumberFormat="1" applyFont="1" applyFill="1" applyAlignment="1">
      <alignment horizontal="right" vertical="top" shrinkToFit="1"/>
    </xf>
    <xf numFmtId="0" fontId="1" fillId="3" borderId="0" xfId="0" applyFont="1" applyFill="1" applyAlignment="1">
      <alignment vertical="top" shrinkToFit="1"/>
    </xf>
    <xf numFmtId="4" fontId="1" fillId="3" borderId="0" xfId="0" quotePrefix="1" applyNumberFormat="1" applyFont="1" applyFill="1" applyAlignment="1">
      <alignment horizontal="right" vertical="top" shrinkToFit="1"/>
    </xf>
    <xf numFmtId="0" fontId="1" fillId="3" borderId="0" xfId="0" quotePrefix="1" applyFont="1" applyFill="1" applyAlignment="1">
      <alignment horizontal="right" vertical="top" shrinkToFit="1"/>
    </xf>
    <xf numFmtId="4" fontId="6" fillId="3" borderId="0" xfId="0" applyNumberFormat="1" applyFont="1" applyFill="1" applyAlignment="1">
      <alignment horizontal="right" vertical="top"/>
    </xf>
    <xf numFmtId="164" fontId="9" fillId="3" borderId="1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/>
    </xf>
    <xf numFmtId="165" fontId="9" fillId="3" borderId="2" xfId="0" applyNumberFormat="1" applyFont="1" applyFill="1" applyBorder="1" applyAlignment="1">
      <alignment vertical="center"/>
    </xf>
    <xf numFmtId="4" fontId="9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right" vertical="center"/>
    </xf>
    <xf numFmtId="4" fontId="9" fillId="3" borderId="8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 wrapText="1" shrinkToFit="1"/>
    </xf>
    <xf numFmtId="4" fontId="1" fillId="0" borderId="0" xfId="0" applyNumberFormat="1" applyFont="1" applyAlignment="1">
      <alignment horizontal="center" vertical="center" wrapText="1" shrinkToFit="1"/>
    </xf>
    <xf numFmtId="4" fontId="3" fillId="0" borderId="0" xfId="0" applyNumberFormat="1" applyFont="1" applyAlignment="1">
      <alignment horizontal="right" vertical="top" wrapText="1" shrinkToFit="1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4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4" fontId="1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top" shrinkToFit="1"/>
    </xf>
    <xf numFmtId="0" fontId="11" fillId="0" borderId="0" xfId="0" applyFont="1" applyAlignment="1">
      <alignment horizontal="left" vertical="center" shrinkToFit="1"/>
    </xf>
    <xf numFmtId="0" fontId="1" fillId="3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zoomScaleNormal="100" workbookViewId="0">
      <selection activeCell="Q7" sqref="Q7"/>
    </sheetView>
  </sheetViews>
  <sheetFormatPr baseColWidth="10" defaultRowHeight="13" x14ac:dyDescent="0.15"/>
  <cols>
    <col min="1" max="1" width="13.1640625" style="8" bestFit="1" customWidth="1"/>
    <col min="2" max="2" width="81.5" customWidth="1"/>
    <col min="3" max="3" width="18" customWidth="1"/>
    <col min="4" max="4" width="9.6640625" customWidth="1"/>
    <col min="5" max="5" width="7.6640625" customWidth="1"/>
    <col min="6" max="6" width="10.1640625" style="10" customWidth="1"/>
    <col min="7" max="7" width="5.33203125" customWidth="1"/>
    <col min="8" max="8" width="13.1640625" style="5" customWidth="1"/>
    <col min="9" max="9" width="7.5" style="12" customWidth="1"/>
    <col min="10" max="10" width="13.83203125" style="5" customWidth="1"/>
    <col min="11" max="11" width="5.6640625" customWidth="1"/>
    <col min="12" max="12" width="10.33203125" style="5" customWidth="1"/>
    <col min="13" max="13" width="6.5" style="12" customWidth="1"/>
    <col min="14" max="14" width="11.5" style="5" customWidth="1"/>
    <col min="15" max="15" width="7.83203125" customWidth="1"/>
    <col min="16" max="16" width="15.5" style="5" customWidth="1"/>
    <col min="17" max="18" width="16" style="5" customWidth="1"/>
    <col min="19" max="258" width="8.83203125" customWidth="1"/>
  </cols>
  <sheetData>
    <row r="1" spans="1:18" ht="50" customHeight="1" x14ac:dyDescent="0.15">
      <c r="A1" s="54" t="s">
        <v>63</v>
      </c>
      <c r="B1" s="53"/>
    </row>
    <row r="2" spans="1:18" ht="62" customHeight="1" x14ac:dyDescent="0.15">
      <c r="A2" s="6" t="s">
        <v>0</v>
      </c>
      <c r="B2" s="1" t="s">
        <v>1</v>
      </c>
      <c r="C2" s="1" t="s">
        <v>2</v>
      </c>
      <c r="D2" s="19" t="s">
        <v>31</v>
      </c>
      <c r="E2" s="26" t="s">
        <v>3</v>
      </c>
      <c r="F2" s="121" t="s">
        <v>34</v>
      </c>
      <c r="G2" s="121"/>
      <c r="H2" s="121" t="s">
        <v>42</v>
      </c>
      <c r="I2" s="121"/>
      <c r="J2" s="120" t="s">
        <v>37</v>
      </c>
      <c r="K2" s="120"/>
      <c r="L2" s="120" t="s">
        <v>35</v>
      </c>
      <c r="M2" s="120"/>
      <c r="N2" s="120" t="s">
        <v>61</v>
      </c>
      <c r="O2" s="120"/>
      <c r="P2" s="101" t="s">
        <v>70</v>
      </c>
      <c r="Q2" s="75" t="s">
        <v>56</v>
      </c>
      <c r="R2" s="75" t="s">
        <v>57</v>
      </c>
    </row>
    <row r="3" spans="1:18" ht="25" customHeight="1" x14ac:dyDescent="0.15">
      <c r="A3" s="117" t="s">
        <v>40</v>
      </c>
      <c r="B3" s="117"/>
      <c r="C3" s="1"/>
      <c r="D3" s="19"/>
      <c r="E3" s="26"/>
      <c r="F3" s="19"/>
      <c r="G3" s="19"/>
      <c r="H3" s="102"/>
      <c r="I3" s="19"/>
      <c r="J3" s="19"/>
      <c r="K3" s="42"/>
      <c r="L3" s="19"/>
      <c r="M3" s="19"/>
      <c r="N3" s="19"/>
      <c r="O3" s="19"/>
      <c r="P3" s="19"/>
      <c r="Q3" s="30"/>
      <c r="R3" s="30"/>
    </row>
    <row r="4" spans="1:18" ht="25" customHeight="1" x14ac:dyDescent="0.15">
      <c r="A4" s="6"/>
      <c r="B4" s="1"/>
      <c r="C4" s="1"/>
      <c r="D4" s="19"/>
      <c r="E4" s="26"/>
      <c r="F4" s="19"/>
      <c r="G4" s="19"/>
      <c r="H4" s="102"/>
      <c r="I4" s="19"/>
      <c r="J4" s="19"/>
      <c r="K4" s="42"/>
      <c r="L4" s="19"/>
      <c r="M4" s="19"/>
      <c r="N4" s="19"/>
      <c r="O4" s="19"/>
      <c r="P4" s="19"/>
      <c r="Q4" s="30"/>
      <c r="R4" s="30"/>
    </row>
    <row r="5" spans="1:18" ht="25" customHeight="1" x14ac:dyDescent="0.15">
      <c r="A5" s="7">
        <v>45291</v>
      </c>
      <c r="B5" s="2" t="s">
        <v>38</v>
      </c>
      <c r="C5" s="2" t="s">
        <v>39</v>
      </c>
      <c r="D5" s="2"/>
      <c r="E5" s="3">
        <v>1</v>
      </c>
      <c r="F5" s="9"/>
      <c r="G5" s="3"/>
      <c r="H5" s="103">
        <v>20000</v>
      </c>
      <c r="I5" s="11" t="s">
        <v>6</v>
      </c>
      <c r="J5" s="4"/>
      <c r="K5" s="37"/>
      <c r="L5" s="4"/>
      <c r="M5" s="43"/>
      <c r="N5" s="4"/>
      <c r="O5" s="3"/>
      <c r="P5" s="4"/>
      <c r="Q5" s="31">
        <v>0</v>
      </c>
      <c r="R5" s="31">
        <v>0</v>
      </c>
    </row>
    <row r="6" spans="1:18" ht="25" customHeight="1" x14ac:dyDescent="0.15">
      <c r="A6" s="7">
        <v>45291</v>
      </c>
      <c r="B6" s="2" t="s">
        <v>48</v>
      </c>
      <c r="C6" s="2" t="s">
        <v>49</v>
      </c>
      <c r="D6" s="2"/>
      <c r="E6" s="3">
        <v>1</v>
      </c>
      <c r="F6" s="4">
        <v>0</v>
      </c>
      <c r="G6" s="3" t="s">
        <v>23</v>
      </c>
      <c r="H6" s="4">
        <v>0</v>
      </c>
      <c r="I6" s="11" t="s">
        <v>6</v>
      </c>
      <c r="J6" s="4"/>
      <c r="K6" s="37"/>
      <c r="L6" s="4"/>
      <c r="M6" s="43"/>
      <c r="N6" s="4"/>
      <c r="O6" s="3"/>
      <c r="P6" s="4"/>
      <c r="Q6" s="31"/>
      <c r="R6" s="31">
        <v>0</v>
      </c>
    </row>
    <row r="7" spans="1:18" s="16" customFormat="1" ht="35" customHeight="1" x14ac:dyDescent="0.15">
      <c r="A7" s="13">
        <v>45291</v>
      </c>
      <c r="B7" s="14" t="s">
        <v>50</v>
      </c>
      <c r="C7" s="14" t="s">
        <v>51</v>
      </c>
      <c r="D7" s="14"/>
      <c r="E7" s="82">
        <v>1</v>
      </c>
      <c r="F7" s="25"/>
      <c r="G7" s="24"/>
      <c r="H7" s="23">
        <f>SUM(H5,H6)</f>
        <v>20000</v>
      </c>
      <c r="I7" s="39" t="s">
        <v>6</v>
      </c>
      <c r="J7" s="76">
        <f>H7</f>
        <v>20000</v>
      </c>
      <c r="K7" s="77" t="s">
        <v>6</v>
      </c>
      <c r="L7" s="78">
        <v>0</v>
      </c>
      <c r="M7" s="79" t="s">
        <v>6</v>
      </c>
      <c r="N7" s="78" t="s">
        <v>36</v>
      </c>
      <c r="O7" s="80" t="s">
        <v>36</v>
      </c>
      <c r="P7" s="78" t="s">
        <v>36</v>
      </c>
      <c r="Q7" s="81">
        <v>0</v>
      </c>
      <c r="R7" s="81">
        <v>0</v>
      </c>
    </row>
    <row r="8" spans="1:18" s="16" customFormat="1" ht="25" customHeight="1" x14ac:dyDescent="0.15">
      <c r="A8" s="20"/>
      <c r="B8" s="21"/>
      <c r="C8" s="21"/>
      <c r="D8" s="21"/>
      <c r="E8" s="22"/>
      <c r="F8" s="32"/>
      <c r="G8" s="28"/>
      <c r="H8" s="33"/>
      <c r="I8" s="40"/>
      <c r="J8" s="33"/>
      <c r="K8" s="38"/>
      <c r="L8" s="27"/>
      <c r="M8" s="44"/>
      <c r="N8" s="27"/>
      <c r="O8" s="29"/>
      <c r="P8" s="27"/>
      <c r="Q8" s="34"/>
      <c r="R8" s="34"/>
    </row>
    <row r="9" spans="1:18" s="16" customFormat="1" ht="25" customHeight="1" x14ac:dyDescent="0.15">
      <c r="A9" s="118" t="s">
        <v>41</v>
      </c>
      <c r="B9" s="118"/>
      <c r="C9" s="21"/>
      <c r="D9" s="21"/>
      <c r="E9" s="22"/>
      <c r="F9" s="32"/>
      <c r="G9" s="28"/>
      <c r="H9" s="33"/>
      <c r="I9" s="40"/>
      <c r="J9" s="33"/>
      <c r="K9" s="38"/>
      <c r="L9" s="27"/>
      <c r="M9" s="44"/>
      <c r="N9" s="27"/>
      <c r="O9" s="29"/>
      <c r="P9" s="27"/>
      <c r="Q9" s="34"/>
      <c r="R9" s="34"/>
    </row>
    <row r="10" spans="1:18" s="16" customFormat="1" ht="25" customHeight="1" x14ac:dyDescent="0.15">
      <c r="A10" s="20"/>
      <c r="B10" s="21"/>
      <c r="C10" s="21"/>
      <c r="D10" s="21"/>
      <c r="E10" s="22"/>
      <c r="F10" s="32"/>
      <c r="G10" s="28"/>
      <c r="H10" s="33"/>
      <c r="I10" s="40"/>
      <c r="J10" s="33"/>
      <c r="K10" s="38"/>
      <c r="L10" s="27"/>
      <c r="M10" s="44"/>
      <c r="N10" s="27"/>
      <c r="O10" s="29"/>
      <c r="P10" s="27"/>
      <c r="Q10" s="34"/>
      <c r="R10" s="34"/>
    </row>
    <row r="11" spans="1:18" ht="25" customHeight="1" x14ac:dyDescent="0.15">
      <c r="A11" s="7">
        <v>44927</v>
      </c>
      <c r="B11" s="2" t="s">
        <v>47</v>
      </c>
      <c r="C11" s="2" t="s">
        <v>22</v>
      </c>
      <c r="D11" s="2"/>
      <c r="E11" s="3">
        <v>200</v>
      </c>
      <c r="F11" s="9"/>
      <c r="G11" s="3"/>
      <c r="H11" s="4"/>
      <c r="I11" s="11"/>
      <c r="J11" s="4"/>
      <c r="K11" s="37"/>
      <c r="L11" s="4"/>
      <c r="M11" s="43"/>
      <c r="N11" s="4"/>
      <c r="O11" s="3"/>
      <c r="P11" s="4"/>
    </row>
    <row r="12" spans="1:18" ht="25" customHeight="1" x14ac:dyDescent="0.15">
      <c r="A12" s="7">
        <v>45132</v>
      </c>
      <c r="B12" s="2" t="s">
        <v>33</v>
      </c>
      <c r="C12" s="2" t="s">
        <v>22</v>
      </c>
      <c r="D12" s="2" t="s">
        <v>32</v>
      </c>
      <c r="E12" s="3">
        <v>30</v>
      </c>
      <c r="F12" s="9"/>
      <c r="G12" s="3"/>
      <c r="H12" s="4"/>
      <c r="I12" s="11"/>
      <c r="J12" s="4"/>
      <c r="K12" s="37"/>
      <c r="L12" s="4"/>
      <c r="M12" s="43"/>
      <c r="N12" s="4"/>
      <c r="O12" s="3"/>
      <c r="P12" s="4"/>
    </row>
    <row r="13" spans="1:18" ht="25" customHeight="1" x14ac:dyDescent="0.15">
      <c r="A13" s="7">
        <v>45134</v>
      </c>
      <c r="B13" s="2" t="s">
        <v>33</v>
      </c>
      <c r="C13" s="2" t="s">
        <v>22</v>
      </c>
      <c r="D13" s="2" t="s">
        <v>32</v>
      </c>
      <c r="E13" s="3">
        <v>100</v>
      </c>
      <c r="F13" s="9"/>
      <c r="G13" s="3"/>
      <c r="H13" s="4"/>
      <c r="I13" s="11"/>
      <c r="J13" s="4"/>
      <c r="K13" s="37"/>
      <c r="L13" s="4"/>
      <c r="M13" s="43"/>
      <c r="N13" s="4"/>
      <c r="O13" s="3"/>
      <c r="P13" s="4"/>
    </row>
    <row r="14" spans="1:18" ht="25" customHeight="1" x14ac:dyDescent="0.15">
      <c r="A14" s="7">
        <v>45140</v>
      </c>
      <c r="B14" s="2" t="s">
        <v>33</v>
      </c>
      <c r="C14" s="2" t="s">
        <v>22</v>
      </c>
      <c r="D14" s="2" t="s">
        <v>52</v>
      </c>
      <c r="E14" s="3">
        <v>-100</v>
      </c>
      <c r="F14" s="9"/>
      <c r="G14" s="3"/>
      <c r="H14" s="4"/>
      <c r="I14" s="11"/>
      <c r="J14" s="4"/>
      <c r="K14" s="37"/>
      <c r="L14" s="4"/>
      <c r="M14" s="43"/>
      <c r="N14" s="4"/>
      <c r="O14" s="3"/>
      <c r="P14" s="4"/>
    </row>
    <row r="15" spans="1:18" ht="25" customHeight="1" x14ac:dyDescent="0.15">
      <c r="A15" s="7">
        <v>45173</v>
      </c>
      <c r="B15" s="2" t="s">
        <v>33</v>
      </c>
      <c r="C15" s="2" t="s">
        <v>22</v>
      </c>
      <c r="D15" s="2" t="s">
        <v>32</v>
      </c>
      <c r="E15" s="3">
        <v>50</v>
      </c>
      <c r="F15" s="9"/>
      <c r="G15" s="3"/>
      <c r="H15" s="4"/>
      <c r="I15" s="11"/>
      <c r="J15" s="4"/>
      <c r="K15" s="37"/>
      <c r="L15" s="4"/>
      <c r="M15" s="43"/>
      <c r="N15" s="4"/>
      <c r="O15" s="3"/>
      <c r="P15" s="4"/>
    </row>
    <row r="16" spans="1:18" ht="25" customHeight="1" x14ac:dyDescent="0.15">
      <c r="A16" s="7">
        <v>45184</v>
      </c>
      <c r="B16" s="2" t="s">
        <v>33</v>
      </c>
      <c r="C16" s="2" t="s">
        <v>22</v>
      </c>
      <c r="D16" s="2" t="s">
        <v>32</v>
      </c>
      <c r="E16" s="3">
        <v>70</v>
      </c>
      <c r="F16" s="9"/>
      <c r="G16" s="3"/>
      <c r="H16" s="4"/>
      <c r="I16" s="11"/>
      <c r="J16" s="4"/>
      <c r="K16" s="37"/>
      <c r="L16" s="4"/>
      <c r="M16" s="43"/>
      <c r="N16" s="4"/>
      <c r="O16" s="3"/>
      <c r="P16" s="4"/>
    </row>
    <row r="17" spans="1:18" s="16" customFormat="1" ht="35" customHeight="1" x14ac:dyDescent="0.15">
      <c r="A17" s="13">
        <v>45291</v>
      </c>
      <c r="B17" s="14" t="s">
        <v>53</v>
      </c>
      <c r="C17" s="14" t="s">
        <v>22</v>
      </c>
      <c r="D17" s="14"/>
      <c r="E17" s="82">
        <f>SUM(E11:E16)</f>
        <v>350</v>
      </c>
      <c r="F17" s="25">
        <v>47.28</v>
      </c>
      <c r="G17" s="24" t="s">
        <v>23</v>
      </c>
      <c r="H17" s="23">
        <v>15370.61</v>
      </c>
      <c r="I17" s="39" t="s">
        <v>6</v>
      </c>
      <c r="J17" s="76">
        <v>15384.67</v>
      </c>
      <c r="K17" s="77" t="s">
        <v>6</v>
      </c>
      <c r="L17" s="78">
        <v>182.5</v>
      </c>
      <c r="M17" s="83" t="s">
        <v>23</v>
      </c>
      <c r="N17" s="78" t="s">
        <v>36</v>
      </c>
      <c r="O17" s="80" t="s">
        <v>36</v>
      </c>
      <c r="P17" s="78" t="s">
        <v>36</v>
      </c>
      <c r="Q17" s="81">
        <v>0</v>
      </c>
      <c r="R17" s="81">
        <v>173.96100000000001</v>
      </c>
    </row>
    <row r="18" spans="1:18" ht="25" customHeight="1" x14ac:dyDescent="0.15">
      <c r="A18" s="7"/>
      <c r="B18" s="2"/>
      <c r="C18" s="2"/>
      <c r="D18" s="2"/>
      <c r="E18" s="3"/>
      <c r="F18" s="9"/>
      <c r="G18" s="3"/>
      <c r="H18" s="4"/>
      <c r="I18" s="11"/>
      <c r="J18" s="4"/>
      <c r="K18" s="37"/>
      <c r="L18" s="4"/>
      <c r="M18" s="43"/>
      <c r="N18" s="4"/>
      <c r="O18" s="3"/>
      <c r="P18" s="4"/>
    </row>
    <row r="19" spans="1:18" ht="25" customHeight="1" x14ac:dyDescent="0.15">
      <c r="A19" s="7">
        <v>44927</v>
      </c>
      <c r="B19" s="2" t="s">
        <v>47</v>
      </c>
      <c r="C19" s="2" t="s">
        <v>27</v>
      </c>
      <c r="D19" s="2"/>
      <c r="E19" s="3">
        <v>0</v>
      </c>
      <c r="F19" s="9"/>
      <c r="G19" s="3"/>
      <c r="H19" s="4"/>
      <c r="I19" s="11"/>
      <c r="J19" s="4"/>
      <c r="K19" s="37"/>
      <c r="L19" s="4"/>
      <c r="M19" s="43"/>
      <c r="N19" s="4"/>
      <c r="O19" s="3"/>
      <c r="P19" s="4"/>
    </row>
    <row r="20" spans="1:18" ht="25" customHeight="1" x14ac:dyDescent="0.15">
      <c r="A20" s="7">
        <v>45156</v>
      </c>
      <c r="B20" s="2" t="s">
        <v>26</v>
      </c>
      <c r="C20" s="2" t="s">
        <v>27</v>
      </c>
      <c r="D20" s="2" t="s">
        <v>32</v>
      </c>
      <c r="E20" s="3">
        <v>90</v>
      </c>
      <c r="F20" s="9"/>
      <c r="G20" s="3"/>
      <c r="H20" s="4"/>
      <c r="I20" s="11"/>
      <c r="J20" s="4"/>
      <c r="K20" s="37"/>
      <c r="L20" s="4"/>
      <c r="M20" s="43"/>
      <c r="N20" s="4"/>
      <c r="O20" s="3"/>
      <c r="P20" s="4"/>
    </row>
    <row r="21" spans="1:18" s="16" customFormat="1" ht="35" customHeight="1" x14ac:dyDescent="0.15">
      <c r="A21" s="13">
        <v>45291</v>
      </c>
      <c r="B21" s="14" t="s">
        <v>54</v>
      </c>
      <c r="C21" s="14" t="s">
        <v>27</v>
      </c>
      <c r="D21" s="14"/>
      <c r="E21" s="82">
        <f>SUM(E20)</f>
        <v>90</v>
      </c>
      <c r="F21" s="17">
        <v>60.27</v>
      </c>
      <c r="G21" s="15" t="s">
        <v>6</v>
      </c>
      <c r="H21" s="18">
        <f>E21*F21</f>
        <v>5424.3</v>
      </c>
      <c r="I21" s="41" t="s">
        <v>6</v>
      </c>
      <c r="J21" s="84">
        <v>5325.3</v>
      </c>
      <c r="K21" s="85" t="s">
        <v>6</v>
      </c>
      <c r="L21" s="84">
        <v>58.5</v>
      </c>
      <c r="M21" s="83" t="s">
        <v>23</v>
      </c>
      <c r="N21" s="86" t="s">
        <v>36</v>
      </c>
      <c r="O21" s="87" t="s">
        <v>36</v>
      </c>
      <c r="P21" s="86" t="s">
        <v>36</v>
      </c>
      <c r="Q21" s="88">
        <v>0</v>
      </c>
      <c r="R21" s="88">
        <v>56.097000000000001</v>
      </c>
    </row>
    <row r="22" spans="1:18" ht="25" customHeight="1" x14ac:dyDescent="0.15">
      <c r="A22" s="7">
        <v>45182</v>
      </c>
      <c r="B22" s="2" t="s">
        <v>13</v>
      </c>
      <c r="C22" s="2" t="s">
        <v>14</v>
      </c>
      <c r="D22" s="2" t="s">
        <v>32</v>
      </c>
      <c r="E22" s="3">
        <v>210</v>
      </c>
      <c r="F22" s="9"/>
      <c r="G22" s="3"/>
      <c r="H22" s="4"/>
      <c r="I22" s="11"/>
      <c r="J22" s="4"/>
      <c r="K22" s="37"/>
      <c r="L22" s="4"/>
      <c r="M22" s="43"/>
      <c r="N22" s="4"/>
      <c r="O22" s="3"/>
      <c r="P22" s="4"/>
    </row>
    <row r="23" spans="1:18" ht="25" customHeight="1" x14ac:dyDescent="0.15">
      <c r="A23" s="7">
        <v>45184</v>
      </c>
      <c r="B23" s="2" t="s">
        <v>13</v>
      </c>
      <c r="C23" s="2" t="s">
        <v>14</v>
      </c>
      <c r="D23" s="2" t="s">
        <v>32</v>
      </c>
      <c r="E23" s="3">
        <v>190</v>
      </c>
      <c r="F23" s="9"/>
      <c r="G23" s="3"/>
      <c r="H23" s="4"/>
      <c r="I23" s="11"/>
      <c r="J23" s="4"/>
      <c r="K23" s="37"/>
      <c r="L23" s="4"/>
      <c r="M23" s="43"/>
      <c r="N23" s="4"/>
      <c r="O23" s="3"/>
      <c r="P23" s="4"/>
    </row>
    <row r="24" spans="1:18" ht="25" customHeight="1" x14ac:dyDescent="0.15">
      <c r="A24" s="7">
        <v>45244</v>
      </c>
      <c r="B24" s="2" t="s">
        <v>13</v>
      </c>
      <c r="C24" s="2" t="s">
        <v>14</v>
      </c>
      <c r="D24" s="2" t="s">
        <v>32</v>
      </c>
      <c r="E24" s="3">
        <v>100</v>
      </c>
      <c r="F24" s="9"/>
      <c r="G24" s="3"/>
      <c r="H24" s="4"/>
      <c r="I24" s="11"/>
      <c r="J24" s="4"/>
      <c r="K24" s="37"/>
      <c r="L24" s="4"/>
      <c r="M24" s="43"/>
      <c r="N24" s="4"/>
      <c r="O24" s="3"/>
      <c r="P24" s="4"/>
    </row>
    <row r="25" spans="1:18" s="16" customFormat="1" ht="35" customHeight="1" x14ac:dyDescent="0.15">
      <c r="A25" s="13">
        <v>45291</v>
      </c>
      <c r="B25" s="14" t="s">
        <v>30</v>
      </c>
      <c r="C25" s="14" t="s">
        <v>14</v>
      </c>
      <c r="D25" s="14"/>
      <c r="E25" s="82">
        <f>SUM(E22:E24)</f>
        <v>500</v>
      </c>
      <c r="F25" s="17">
        <v>9.23</v>
      </c>
      <c r="G25" s="15" t="s">
        <v>6</v>
      </c>
      <c r="H25" s="18">
        <v>4615.5</v>
      </c>
      <c r="I25" s="41" t="s">
        <v>6</v>
      </c>
      <c r="J25" s="84">
        <v>4615.5</v>
      </c>
      <c r="K25" s="85" t="s">
        <v>6</v>
      </c>
      <c r="L25" s="86" t="s">
        <v>36</v>
      </c>
      <c r="M25" s="79" t="s">
        <v>36</v>
      </c>
      <c r="N25" s="86" t="s">
        <v>36</v>
      </c>
      <c r="O25" s="87" t="s">
        <v>36</v>
      </c>
      <c r="P25" s="86" t="s">
        <v>36</v>
      </c>
      <c r="Q25" s="88">
        <v>0</v>
      </c>
      <c r="R25" s="88">
        <v>0</v>
      </c>
    </row>
    <row r="26" spans="1:18" ht="25" customHeight="1" x14ac:dyDescent="0.15">
      <c r="A26" s="7">
        <v>45216</v>
      </c>
      <c r="B26" s="2" t="s">
        <v>17</v>
      </c>
      <c r="C26" s="2" t="s">
        <v>18</v>
      </c>
      <c r="D26" s="2" t="s">
        <v>32</v>
      </c>
      <c r="E26" s="3">
        <v>100</v>
      </c>
      <c r="F26" s="9"/>
      <c r="G26" s="3"/>
      <c r="H26" s="4"/>
      <c r="I26" s="11"/>
      <c r="J26" s="4"/>
      <c r="K26" s="37"/>
      <c r="L26" s="4"/>
      <c r="M26" s="43"/>
      <c r="N26" s="4"/>
      <c r="O26" s="3"/>
      <c r="P26" s="4"/>
    </row>
    <row r="27" spans="1:18" s="16" customFormat="1" ht="35" customHeight="1" x14ac:dyDescent="0.15">
      <c r="A27" s="13">
        <v>45291</v>
      </c>
      <c r="B27" s="14" t="s">
        <v>30</v>
      </c>
      <c r="C27" s="14" t="s">
        <v>18</v>
      </c>
      <c r="D27" s="14"/>
      <c r="E27" s="82">
        <f>SUM(E26)</f>
        <v>100</v>
      </c>
      <c r="F27" s="17">
        <v>41.39</v>
      </c>
      <c r="G27" s="15" t="s">
        <v>19</v>
      </c>
      <c r="H27" s="18">
        <v>3482.74</v>
      </c>
      <c r="I27" s="41" t="s">
        <v>6</v>
      </c>
      <c r="J27" s="84">
        <v>3483.48</v>
      </c>
      <c r="K27" s="85" t="s">
        <v>6</v>
      </c>
      <c r="L27" s="84">
        <v>40</v>
      </c>
      <c r="M27" s="83" t="s">
        <v>19</v>
      </c>
      <c r="N27" s="84">
        <v>-6</v>
      </c>
      <c r="O27" s="82" t="s">
        <v>19</v>
      </c>
      <c r="P27" s="84"/>
      <c r="Q27" s="88">
        <v>0</v>
      </c>
      <c r="R27" s="88">
        <v>34.222000000000001</v>
      </c>
    </row>
    <row r="28" spans="1:18" ht="25" customHeight="1" x14ac:dyDescent="0.15">
      <c r="A28" s="7">
        <v>45138</v>
      </c>
      <c r="B28" s="2" t="s">
        <v>15</v>
      </c>
      <c r="C28" s="2" t="s">
        <v>16</v>
      </c>
      <c r="D28" s="2" t="s">
        <v>32</v>
      </c>
      <c r="E28" s="3">
        <v>15</v>
      </c>
      <c r="F28" s="9"/>
      <c r="G28" s="3"/>
      <c r="H28" s="4"/>
      <c r="I28" s="11"/>
      <c r="J28" s="4"/>
      <c r="K28" s="37"/>
      <c r="L28" s="4"/>
      <c r="M28" s="43"/>
      <c r="N28" s="4"/>
      <c r="O28" s="3"/>
      <c r="P28" s="4"/>
    </row>
    <row r="29" spans="1:18" ht="25" customHeight="1" x14ac:dyDescent="0.15">
      <c r="A29" s="7">
        <v>45153</v>
      </c>
      <c r="B29" s="2" t="s">
        <v>15</v>
      </c>
      <c r="C29" s="2" t="s">
        <v>16</v>
      </c>
      <c r="D29" s="2" t="s">
        <v>32</v>
      </c>
      <c r="E29" s="3">
        <v>20</v>
      </c>
      <c r="F29" s="9"/>
      <c r="G29" s="3"/>
      <c r="H29" s="4"/>
      <c r="I29" s="11"/>
      <c r="J29" s="4"/>
      <c r="K29" s="37"/>
      <c r="L29" s="4"/>
      <c r="M29" s="43"/>
      <c r="N29" s="4"/>
      <c r="O29" s="3"/>
      <c r="P29" s="4"/>
    </row>
    <row r="30" spans="1:18" ht="25" customHeight="1" x14ac:dyDescent="0.15">
      <c r="A30" s="7">
        <v>45173</v>
      </c>
      <c r="B30" s="2" t="s">
        <v>15</v>
      </c>
      <c r="C30" s="2" t="s">
        <v>16</v>
      </c>
      <c r="D30" s="2" t="s">
        <v>32</v>
      </c>
      <c r="E30" s="3">
        <v>15</v>
      </c>
      <c r="F30" s="9"/>
      <c r="G30" s="3"/>
      <c r="H30" s="4"/>
      <c r="I30" s="11"/>
      <c r="J30" s="4"/>
      <c r="K30" s="37"/>
      <c r="L30" s="4"/>
      <c r="M30" s="43"/>
      <c r="N30" s="4"/>
      <c r="O30" s="3"/>
      <c r="P30" s="4"/>
    </row>
    <row r="31" spans="1:18" ht="25" customHeight="1" x14ac:dyDescent="0.15">
      <c r="A31" s="7">
        <v>45239</v>
      </c>
      <c r="B31" s="2" t="s">
        <v>15</v>
      </c>
      <c r="C31" s="2" t="s">
        <v>16</v>
      </c>
      <c r="D31" s="2" t="s">
        <v>32</v>
      </c>
      <c r="E31" s="3">
        <v>10</v>
      </c>
      <c r="F31" s="9"/>
      <c r="G31" s="3"/>
      <c r="H31" s="4"/>
      <c r="I31" s="11"/>
      <c r="J31" s="4"/>
      <c r="K31" s="37"/>
      <c r="L31" s="4"/>
      <c r="M31" s="43"/>
      <c r="N31" s="4"/>
      <c r="O31" s="3"/>
      <c r="P31" s="4"/>
    </row>
    <row r="32" spans="1:18" s="16" customFormat="1" ht="35" customHeight="1" x14ac:dyDescent="0.15">
      <c r="A32" s="13">
        <v>45291</v>
      </c>
      <c r="B32" s="14" t="s">
        <v>30</v>
      </c>
      <c r="C32" s="14" t="s">
        <v>16</v>
      </c>
      <c r="D32" s="14"/>
      <c r="E32" s="82">
        <f>SUM(E28:E31)</f>
        <v>60</v>
      </c>
      <c r="F32" s="17">
        <v>113.38</v>
      </c>
      <c r="G32" s="15" t="s">
        <v>6</v>
      </c>
      <c r="H32" s="18">
        <f>E32*F32</f>
        <v>6802.7999999999993</v>
      </c>
      <c r="I32" s="41" t="s">
        <v>6</v>
      </c>
      <c r="J32" s="84">
        <v>6802.8</v>
      </c>
      <c r="K32" s="85" t="s">
        <v>6</v>
      </c>
      <c r="L32" s="84">
        <v>59</v>
      </c>
      <c r="M32" s="83" t="s">
        <v>6</v>
      </c>
      <c r="N32" s="84"/>
      <c r="O32" s="82"/>
      <c r="P32" s="84">
        <v>-20.65</v>
      </c>
      <c r="Q32" s="88">
        <v>59</v>
      </c>
      <c r="R32" s="88">
        <v>0</v>
      </c>
    </row>
    <row r="33" spans="1:18" ht="25" customHeight="1" x14ac:dyDescent="0.15">
      <c r="A33" s="7">
        <v>45121</v>
      </c>
      <c r="B33" s="2" t="s">
        <v>24</v>
      </c>
      <c r="C33" s="2" t="s">
        <v>25</v>
      </c>
      <c r="D33" s="2" t="s">
        <v>32</v>
      </c>
      <c r="E33" s="3">
        <v>100</v>
      </c>
      <c r="F33" s="9"/>
      <c r="G33" s="3"/>
      <c r="H33" s="4"/>
      <c r="I33" s="11"/>
      <c r="J33" s="4"/>
      <c r="K33" s="37"/>
      <c r="L33" s="4"/>
      <c r="M33" s="43"/>
      <c r="N33" s="4"/>
      <c r="O33" s="3"/>
      <c r="P33" s="4"/>
    </row>
    <row r="34" spans="1:18" ht="25" customHeight="1" x14ac:dyDescent="0.15">
      <c r="A34" s="7">
        <v>45173</v>
      </c>
      <c r="B34" s="2" t="s">
        <v>24</v>
      </c>
      <c r="C34" s="2" t="s">
        <v>25</v>
      </c>
      <c r="D34" s="2" t="s">
        <v>32</v>
      </c>
      <c r="E34" s="3">
        <v>50</v>
      </c>
      <c r="F34" s="9"/>
      <c r="G34" s="3"/>
      <c r="H34" s="4"/>
      <c r="I34" s="11"/>
      <c r="J34" s="4"/>
      <c r="K34" s="37"/>
      <c r="L34" s="4"/>
      <c r="M34" s="43"/>
      <c r="N34" s="4"/>
      <c r="O34" s="3"/>
      <c r="P34" s="4"/>
    </row>
    <row r="35" spans="1:18" s="16" customFormat="1" ht="35" customHeight="1" x14ac:dyDescent="0.15">
      <c r="A35" s="13">
        <v>45291</v>
      </c>
      <c r="B35" s="14" t="s">
        <v>30</v>
      </c>
      <c r="C35" s="14" t="s">
        <v>25</v>
      </c>
      <c r="D35" s="14"/>
      <c r="E35" s="82">
        <f>SUM(E33:E34)</f>
        <v>150</v>
      </c>
      <c r="F35" s="17">
        <v>27.25</v>
      </c>
      <c r="G35" s="15" t="s">
        <v>6</v>
      </c>
      <c r="H35" s="18">
        <f>E35*F35</f>
        <v>4087.5</v>
      </c>
      <c r="I35" s="41" t="s">
        <v>6</v>
      </c>
      <c r="J35" s="84">
        <v>4087.5</v>
      </c>
      <c r="K35" s="85" t="s">
        <v>6</v>
      </c>
      <c r="L35" s="86" t="s">
        <v>36</v>
      </c>
      <c r="M35" s="79" t="s">
        <v>36</v>
      </c>
      <c r="N35" s="86" t="s">
        <v>36</v>
      </c>
      <c r="O35" s="87" t="s">
        <v>36</v>
      </c>
      <c r="P35" s="86" t="s">
        <v>36</v>
      </c>
      <c r="Q35" s="88">
        <v>0</v>
      </c>
      <c r="R35" s="88">
        <v>0</v>
      </c>
    </row>
    <row r="36" spans="1:18" ht="25" customHeight="1" x14ac:dyDescent="0.15">
      <c r="A36" s="7">
        <v>45134</v>
      </c>
      <c r="B36" s="2" t="s">
        <v>11</v>
      </c>
      <c r="C36" s="2" t="s">
        <v>12</v>
      </c>
      <c r="D36" s="2" t="s">
        <v>32</v>
      </c>
      <c r="E36" s="3">
        <v>100</v>
      </c>
      <c r="F36" s="9"/>
      <c r="G36" s="3"/>
      <c r="H36" s="4"/>
      <c r="I36" s="11"/>
      <c r="J36" s="4"/>
      <c r="K36" s="37"/>
      <c r="L36" s="4"/>
      <c r="M36" s="43"/>
      <c r="N36" s="4"/>
      <c r="O36" s="3"/>
      <c r="P36" s="4"/>
    </row>
    <row r="37" spans="1:18" ht="25" customHeight="1" x14ac:dyDescent="0.15">
      <c r="A37" s="7">
        <v>45190</v>
      </c>
      <c r="B37" s="2" t="s">
        <v>11</v>
      </c>
      <c r="C37" s="2" t="s">
        <v>12</v>
      </c>
      <c r="D37" s="2" t="s">
        <v>32</v>
      </c>
      <c r="E37" s="3">
        <v>50</v>
      </c>
      <c r="F37" s="9"/>
      <c r="G37" s="3"/>
      <c r="H37" s="4"/>
      <c r="I37" s="11"/>
      <c r="J37" s="4"/>
      <c r="K37" s="37"/>
      <c r="L37" s="4"/>
      <c r="M37" s="43"/>
      <c r="N37" s="4"/>
      <c r="O37" s="3"/>
      <c r="P37" s="4"/>
    </row>
    <row r="38" spans="1:18" ht="25" customHeight="1" x14ac:dyDescent="0.15">
      <c r="A38" s="7">
        <v>45257</v>
      </c>
      <c r="B38" s="2" t="s">
        <v>11</v>
      </c>
      <c r="C38" s="2" t="s">
        <v>12</v>
      </c>
      <c r="D38" s="2" t="s">
        <v>32</v>
      </c>
      <c r="E38" s="3">
        <v>50</v>
      </c>
      <c r="F38" s="9"/>
      <c r="G38" s="3"/>
      <c r="H38" s="4"/>
      <c r="I38" s="11"/>
      <c r="J38" s="4"/>
      <c r="K38" s="37"/>
      <c r="L38" s="4"/>
      <c r="M38" s="43"/>
      <c r="N38" s="4"/>
      <c r="O38" s="3"/>
      <c r="P38" s="4"/>
    </row>
    <row r="39" spans="1:18" s="16" customFormat="1" ht="35" customHeight="1" x14ac:dyDescent="0.15">
      <c r="A39" s="13">
        <v>45291</v>
      </c>
      <c r="B39" s="14" t="s">
        <v>30</v>
      </c>
      <c r="C39" s="14" t="s">
        <v>12</v>
      </c>
      <c r="D39" s="14"/>
      <c r="E39" s="82">
        <f>SUM(E36:E38)</f>
        <v>200</v>
      </c>
      <c r="F39" s="17">
        <v>21.835000000000001</v>
      </c>
      <c r="G39" s="15" t="s">
        <v>6</v>
      </c>
      <c r="H39" s="18">
        <f>E39*F39</f>
        <v>4367</v>
      </c>
      <c r="I39" s="41" t="s">
        <v>6</v>
      </c>
      <c r="J39" s="84">
        <v>4367</v>
      </c>
      <c r="K39" s="85" t="s">
        <v>6</v>
      </c>
      <c r="L39" s="84">
        <v>58.03</v>
      </c>
      <c r="M39" s="83" t="s">
        <v>19</v>
      </c>
      <c r="N39" s="86" t="s">
        <v>36</v>
      </c>
      <c r="O39" s="87" t="s">
        <v>36</v>
      </c>
      <c r="P39" s="86" t="s">
        <v>36</v>
      </c>
      <c r="Q39" s="88">
        <v>0</v>
      </c>
      <c r="R39" s="88">
        <v>50.656999999999996</v>
      </c>
    </row>
    <row r="40" spans="1:18" ht="25" customHeight="1" x14ac:dyDescent="0.15">
      <c r="A40" s="7">
        <v>45132</v>
      </c>
      <c r="B40" s="2" t="s">
        <v>9</v>
      </c>
      <c r="C40" s="2" t="s">
        <v>10</v>
      </c>
      <c r="D40" s="2" t="s">
        <v>32</v>
      </c>
      <c r="E40" s="3">
        <v>50</v>
      </c>
      <c r="F40" s="9"/>
      <c r="G40" s="3"/>
      <c r="H40" s="4"/>
      <c r="I40" s="11"/>
      <c r="J40" s="4"/>
      <c r="K40" s="37"/>
      <c r="L40" s="4"/>
      <c r="M40" s="43"/>
      <c r="N40" s="4"/>
      <c r="O40" s="3"/>
      <c r="P40" s="4"/>
    </row>
    <row r="41" spans="1:18" ht="25" customHeight="1" x14ac:dyDescent="0.15">
      <c r="A41" s="7">
        <v>45135</v>
      </c>
      <c r="B41" s="2" t="s">
        <v>9</v>
      </c>
      <c r="C41" s="2" t="s">
        <v>10</v>
      </c>
      <c r="D41" s="2" t="s">
        <v>32</v>
      </c>
      <c r="E41" s="3">
        <v>50</v>
      </c>
      <c r="F41" s="9"/>
      <c r="G41" s="3"/>
      <c r="H41" s="4"/>
      <c r="I41" s="11"/>
      <c r="J41" s="4"/>
      <c r="K41" s="37"/>
      <c r="L41" s="4"/>
      <c r="M41" s="43"/>
      <c r="N41" s="4"/>
      <c r="O41" s="3"/>
      <c r="P41" s="4"/>
    </row>
    <row r="42" spans="1:18" ht="25" customHeight="1" x14ac:dyDescent="0.15">
      <c r="A42" s="7">
        <v>45176</v>
      </c>
      <c r="B42" s="2" t="s">
        <v>9</v>
      </c>
      <c r="C42" s="2" t="s">
        <v>10</v>
      </c>
      <c r="D42" s="2" t="s">
        <v>32</v>
      </c>
      <c r="E42" s="3">
        <v>20</v>
      </c>
      <c r="F42" s="9"/>
      <c r="G42" s="3"/>
      <c r="H42" s="4"/>
      <c r="I42" s="11"/>
      <c r="J42" s="4"/>
      <c r="K42" s="37"/>
      <c r="L42" s="4"/>
      <c r="M42" s="43"/>
      <c r="N42" s="4"/>
      <c r="O42" s="3"/>
      <c r="P42" s="4"/>
    </row>
    <row r="43" spans="1:18" ht="25" customHeight="1" x14ac:dyDescent="0.15">
      <c r="A43" s="7">
        <v>45257</v>
      </c>
      <c r="B43" s="2" t="s">
        <v>9</v>
      </c>
      <c r="C43" s="2" t="s">
        <v>10</v>
      </c>
      <c r="D43" s="2" t="s">
        <v>32</v>
      </c>
      <c r="E43" s="3">
        <v>80</v>
      </c>
      <c r="F43" s="9"/>
      <c r="G43" s="3"/>
      <c r="H43" s="4"/>
      <c r="I43" s="11"/>
      <c r="J43" s="4"/>
      <c r="K43" s="37"/>
      <c r="L43" s="4"/>
      <c r="M43" s="43"/>
      <c r="N43" s="4"/>
      <c r="O43" s="3"/>
      <c r="P43" s="4"/>
    </row>
    <row r="44" spans="1:18" s="16" customFormat="1" ht="35" customHeight="1" x14ac:dyDescent="0.15">
      <c r="A44" s="13">
        <v>45291</v>
      </c>
      <c r="B44" s="14" t="s">
        <v>30</v>
      </c>
      <c r="C44" s="14" t="s">
        <v>10</v>
      </c>
      <c r="D44" s="14"/>
      <c r="E44" s="82">
        <f>SUM(E40:E43)</f>
        <v>200</v>
      </c>
      <c r="F44" s="17">
        <v>34.145000000000003</v>
      </c>
      <c r="G44" s="15" t="s">
        <v>6</v>
      </c>
      <c r="H44" s="18">
        <f>E44*F44</f>
        <v>6829.0000000000009</v>
      </c>
      <c r="I44" s="41" t="s">
        <v>6</v>
      </c>
      <c r="J44" s="84">
        <v>6829</v>
      </c>
      <c r="K44" s="85" t="s">
        <v>6</v>
      </c>
      <c r="L44" s="84">
        <v>47.46</v>
      </c>
      <c r="M44" s="83" t="s">
        <v>23</v>
      </c>
      <c r="N44" s="86" t="s">
        <v>36</v>
      </c>
      <c r="O44" s="87" t="s">
        <v>36</v>
      </c>
      <c r="P44" s="86" t="s">
        <v>36</v>
      </c>
      <c r="Q44" s="88">
        <v>0</v>
      </c>
      <c r="R44" s="88">
        <v>45.146999999999998</v>
      </c>
    </row>
    <row r="45" spans="1:18" ht="25" customHeight="1" x14ac:dyDescent="0.15">
      <c r="A45" s="7">
        <v>45134</v>
      </c>
      <c r="B45" s="2" t="s">
        <v>28</v>
      </c>
      <c r="C45" s="2" t="s">
        <v>29</v>
      </c>
      <c r="D45" s="2" t="s">
        <v>32</v>
      </c>
      <c r="E45" s="3">
        <v>100</v>
      </c>
      <c r="F45" s="9"/>
      <c r="G45" s="3"/>
      <c r="H45" s="4"/>
      <c r="I45" s="11"/>
      <c r="J45" s="4"/>
      <c r="K45" s="37"/>
      <c r="L45" s="4"/>
      <c r="M45" s="43"/>
      <c r="N45" s="4"/>
      <c r="O45" s="3"/>
      <c r="P45" s="4"/>
    </row>
    <row r="46" spans="1:18" s="16" customFormat="1" ht="35" customHeight="1" x14ac:dyDescent="0.15">
      <c r="A46" s="13">
        <v>45291</v>
      </c>
      <c r="B46" s="14" t="s">
        <v>30</v>
      </c>
      <c r="C46" s="14" t="s">
        <v>29</v>
      </c>
      <c r="D46" s="14"/>
      <c r="E46" s="82">
        <f>SUM(E45)</f>
        <v>100</v>
      </c>
      <c r="F46" s="17">
        <v>76</v>
      </c>
      <c r="G46" s="15" t="s">
        <v>6</v>
      </c>
      <c r="H46" s="18">
        <f>E46*F46</f>
        <v>7600</v>
      </c>
      <c r="I46" s="41" t="s">
        <v>6</v>
      </c>
      <c r="J46" s="84">
        <v>7600</v>
      </c>
      <c r="K46" s="85" t="s">
        <v>6</v>
      </c>
      <c r="L46" s="84">
        <v>54.68</v>
      </c>
      <c r="M46" s="83" t="s">
        <v>19</v>
      </c>
      <c r="N46" s="86" t="s">
        <v>36</v>
      </c>
      <c r="O46" s="87" t="s">
        <v>36</v>
      </c>
      <c r="P46" s="86" t="s">
        <v>36</v>
      </c>
      <c r="Q46" s="88">
        <v>0</v>
      </c>
      <c r="R46" s="88">
        <v>48.231000000000002</v>
      </c>
    </row>
    <row r="47" spans="1:18" ht="25" customHeight="1" x14ac:dyDescent="0.15">
      <c r="A47" s="7">
        <v>45253</v>
      </c>
      <c r="B47" s="2" t="s">
        <v>7</v>
      </c>
      <c r="C47" s="2" t="s">
        <v>8</v>
      </c>
      <c r="D47" s="2" t="s">
        <v>32</v>
      </c>
      <c r="E47" s="3">
        <v>245</v>
      </c>
      <c r="F47" s="9"/>
      <c r="G47" s="3"/>
      <c r="H47" s="4"/>
      <c r="I47" s="11"/>
      <c r="J47" s="4"/>
      <c r="K47" s="37"/>
      <c r="L47" s="4"/>
      <c r="M47" s="43"/>
      <c r="N47" s="4"/>
      <c r="O47" s="3"/>
      <c r="P47" s="4"/>
    </row>
    <row r="48" spans="1:18" ht="25" customHeight="1" x14ac:dyDescent="0.15">
      <c r="A48" s="7">
        <v>45260</v>
      </c>
      <c r="B48" s="2" t="s">
        <v>7</v>
      </c>
      <c r="C48" s="2" t="s">
        <v>8</v>
      </c>
      <c r="D48" s="2" t="s">
        <v>32</v>
      </c>
      <c r="E48" s="3">
        <v>55</v>
      </c>
      <c r="F48" s="9"/>
      <c r="G48" s="3"/>
      <c r="H48" s="4"/>
      <c r="I48" s="11"/>
      <c r="J48" s="4"/>
      <c r="K48" s="37"/>
      <c r="L48" s="4"/>
      <c r="M48" s="43"/>
      <c r="N48" s="4"/>
      <c r="O48" s="3"/>
      <c r="P48" s="4"/>
    </row>
    <row r="49" spans="1:18" ht="25" customHeight="1" x14ac:dyDescent="0.15">
      <c r="A49" s="7">
        <v>45267</v>
      </c>
      <c r="B49" s="2" t="s">
        <v>7</v>
      </c>
      <c r="C49" s="2" t="s">
        <v>8</v>
      </c>
      <c r="D49" s="2" t="s">
        <v>32</v>
      </c>
      <c r="E49" s="3">
        <v>95</v>
      </c>
      <c r="F49" s="9"/>
      <c r="G49" s="3"/>
      <c r="H49" s="4"/>
      <c r="I49" s="11"/>
      <c r="J49" s="4"/>
      <c r="K49" s="37"/>
      <c r="L49" s="4"/>
      <c r="M49" s="43"/>
      <c r="N49" s="4"/>
      <c r="O49" s="3"/>
      <c r="P49" s="4"/>
    </row>
    <row r="50" spans="1:18" ht="25" customHeight="1" x14ac:dyDescent="0.15">
      <c r="A50" s="7">
        <v>45267</v>
      </c>
      <c r="B50" s="2" t="s">
        <v>7</v>
      </c>
      <c r="C50" s="2" t="s">
        <v>8</v>
      </c>
      <c r="D50" s="2" t="s">
        <v>32</v>
      </c>
      <c r="E50" s="3">
        <v>105</v>
      </c>
      <c r="F50" s="9"/>
      <c r="G50" s="3"/>
      <c r="H50" s="4"/>
      <c r="I50" s="11"/>
      <c r="J50" s="4"/>
      <c r="K50" s="37"/>
      <c r="L50" s="4"/>
      <c r="M50" s="43"/>
      <c r="N50" s="4"/>
      <c r="O50" s="3"/>
      <c r="P50" s="4"/>
    </row>
    <row r="51" spans="1:18" ht="25" customHeight="1" x14ac:dyDescent="0.15">
      <c r="A51" s="7">
        <v>45272</v>
      </c>
      <c r="B51" s="2" t="s">
        <v>7</v>
      </c>
      <c r="C51" s="2" t="s">
        <v>8</v>
      </c>
      <c r="D51" s="2" t="s">
        <v>32</v>
      </c>
      <c r="E51" s="3">
        <v>50</v>
      </c>
      <c r="F51" s="9"/>
      <c r="G51" s="3"/>
      <c r="H51" s="4"/>
      <c r="I51" s="11"/>
      <c r="J51" s="4"/>
      <c r="K51" s="37"/>
      <c r="L51" s="4"/>
      <c r="M51" s="43"/>
      <c r="N51" s="4"/>
      <c r="O51" s="3"/>
      <c r="P51" s="4"/>
    </row>
    <row r="52" spans="1:18" ht="25" customHeight="1" x14ac:dyDescent="0.15">
      <c r="A52" s="7">
        <v>45279</v>
      </c>
      <c r="B52" s="2" t="s">
        <v>7</v>
      </c>
      <c r="C52" s="2" t="s">
        <v>8</v>
      </c>
      <c r="D52" s="2" t="s">
        <v>32</v>
      </c>
      <c r="E52" s="3">
        <v>150</v>
      </c>
      <c r="F52" s="9"/>
      <c r="G52" s="3"/>
      <c r="H52" s="4"/>
      <c r="I52" s="11"/>
      <c r="J52" s="4"/>
      <c r="K52" s="37"/>
      <c r="L52" s="4"/>
      <c r="M52" s="43"/>
      <c r="N52" s="4"/>
      <c r="O52" s="3"/>
      <c r="P52" s="4"/>
    </row>
    <row r="53" spans="1:18" s="16" customFormat="1" ht="35" customHeight="1" x14ac:dyDescent="0.15">
      <c r="A53" s="13">
        <v>45291</v>
      </c>
      <c r="B53" s="14" t="s">
        <v>30</v>
      </c>
      <c r="C53" s="14" t="s">
        <v>8</v>
      </c>
      <c r="D53" s="14"/>
      <c r="E53" s="82">
        <f>SUM(E47:E52)</f>
        <v>700</v>
      </c>
      <c r="F53" s="17">
        <v>40.4</v>
      </c>
      <c r="G53" s="15" t="s">
        <v>6</v>
      </c>
      <c r="H53" s="18">
        <f>E53*F53</f>
        <v>28280</v>
      </c>
      <c r="I53" s="41" t="s">
        <v>6</v>
      </c>
      <c r="J53" s="84">
        <v>28280</v>
      </c>
      <c r="K53" s="85" t="s">
        <v>6</v>
      </c>
      <c r="L53" s="84">
        <v>99</v>
      </c>
      <c r="M53" s="83" t="s">
        <v>19</v>
      </c>
      <c r="N53" s="86" t="s">
        <v>36</v>
      </c>
      <c r="O53" s="87" t="s">
        <v>36</v>
      </c>
      <c r="P53" s="86" t="s">
        <v>36</v>
      </c>
      <c r="Q53" s="88">
        <v>0</v>
      </c>
      <c r="R53" s="88">
        <v>83.736999999999995</v>
      </c>
    </row>
    <row r="54" spans="1:18" ht="25" customHeight="1" x14ac:dyDescent="0.15">
      <c r="A54" s="7">
        <v>45134</v>
      </c>
      <c r="B54" s="2" t="s">
        <v>20</v>
      </c>
      <c r="C54" s="2" t="s">
        <v>21</v>
      </c>
      <c r="D54" s="2" t="s">
        <v>32</v>
      </c>
      <c r="E54" s="3">
        <v>20</v>
      </c>
      <c r="F54" s="9"/>
      <c r="G54" s="3"/>
      <c r="H54" s="4"/>
      <c r="I54" s="11"/>
      <c r="J54" s="4"/>
      <c r="K54" s="37"/>
      <c r="L54" s="4"/>
      <c r="M54" s="43"/>
      <c r="N54" s="4"/>
      <c r="O54" s="3"/>
      <c r="P54" s="4"/>
    </row>
    <row r="55" spans="1:18" ht="25" customHeight="1" x14ac:dyDescent="0.15">
      <c r="A55" s="7">
        <v>45155</v>
      </c>
      <c r="B55" s="2" t="s">
        <v>20</v>
      </c>
      <c r="C55" s="2" t="s">
        <v>21</v>
      </c>
      <c r="D55" s="2" t="s">
        <v>32</v>
      </c>
      <c r="E55" s="3">
        <v>20</v>
      </c>
      <c r="F55" s="9"/>
      <c r="G55" s="3"/>
      <c r="H55" s="4"/>
      <c r="I55" s="11"/>
      <c r="J55" s="4"/>
      <c r="K55" s="37"/>
      <c r="L55" s="4"/>
      <c r="M55" s="43"/>
      <c r="N55" s="4"/>
      <c r="O55" s="3"/>
      <c r="P55" s="4"/>
    </row>
    <row r="56" spans="1:18" ht="25" customHeight="1" x14ac:dyDescent="0.15">
      <c r="A56" s="7">
        <v>45202</v>
      </c>
      <c r="B56" s="2" t="s">
        <v>20</v>
      </c>
      <c r="C56" s="2" t="s">
        <v>21</v>
      </c>
      <c r="D56" s="2" t="s">
        <v>32</v>
      </c>
      <c r="E56" s="3">
        <v>20</v>
      </c>
      <c r="F56" s="9"/>
      <c r="G56" s="3"/>
      <c r="H56" s="4"/>
      <c r="I56" s="11"/>
      <c r="J56" s="4"/>
      <c r="K56" s="37"/>
      <c r="L56" s="4"/>
      <c r="M56" s="43"/>
      <c r="N56" s="4"/>
      <c r="O56" s="3"/>
      <c r="P56" s="4"/>
    </row>
    <row r="57" spans="1:18" s="16" customFormat="1" ht="35" customHeight="1" x14ac:dyDescent="0.15">
      <c r="A57" s="13">
        <v>45291</v>
      </c>
      <c r="B57" s="14" t="s">
        <v>30</v>
      </c>
      <c r="C57" s="14" t="s">
        <v>21</v>
      </c>
      <c r="D57" s="14"/>
      <c r="E57" s="82">
        <f>SUM(E54:E56)</f>
        <v>60</v>
      </c>
      <c r="F57" s="17">
        <v>83.21</v>
      </c>
      <c r="G57" s="15" t="s">
        <v>6</v>
      </c>
      <c r="H57" s="18">
        <f>E57*F57</f>
        <v>4992.5999999999995</v>
      </c>
      <c r="I57" s="41" t="s">
        <v>6</v>
      </c>
      <c r="J57" s="84">
        <v>4992.6000000000004</v>
      </c>
      <c r="K57" s="85" t="s">
        <v>6</v>
      </c>
      <c r="L57" s="86" t="s">
        <v>36</v>
      </c>
      <c r="M57" s="79" t="s">
        <v>36</v>
      </c>
      <c r="N57" s="86" t="s">
        <v>36</v>
      </c>
      <c r="O57" s="87" t="s">
        <v>36</v>
      </c>
      <c r="P57" s="86" t="s">
        <v>36</v>
      </c>
      <c r="Q57" s="88">
        <v>0</v>
      </c>
      <c r="R57" s="88">
        <v>0</v>
      </c>
    </row>
    <row r="58" spans="1:18" ht="25" customHeight="1" x14ac:dyDescent="0.15">
      <c r="A58" s="7">
        <v>45148</v>
      </c>
      <c r="B58" s="2" t="s">
        <v>4</v>
      </c>
      <c r="C58" s="2" t="s">
        <v>5</v>
      </c>
      <c r="D58" s="2" t="s">
        <v>32</v>
      </c>
      <c r="E58" s="3">
        <v>100</v>
      </c>
      <c r="F58" s="9"/>
      <c r="G58" s="3"/>
      <c r="H58" s="4"/>
      <c r="I58" s="11"/>
      <c r="J58" s="4"/>
      <c r="K58" s="37"/>
      <c r="L58" s="4"/>
      <c r="M58" s="43"/>
      <c r="N58" s="4"/>
      <c r="O58" s="3"/>
      <c r="P58" s="4"/>
    </row>
    <row r="59" spans="1:18" ht="25" customHeight="1" x14ac:dyDescent="0.15">
      <c r="A59" s="7">
        <v>45202</v>
      </c>
      <c r="B59" s="2" t="s">
        <v>4</v>
      </c>
      <c r="C59" s="2" t="s">
        <v>5</v>
      </c>
      <c r="D59" s="2" t="s">
        <v>32</v>
      </c>
      <c r="E59" s="3">
        <v>10</v>
      </c>
      <c r="F59" s="9"/>
      <c r="G59" s="3"/>
      <c r="H59" s="4"/>
      <c r="I59" s="11"/>
      <c r="J59" s="4"/>
      <c r="K59" s="37"/>
      <c r="L59" s="4"/>
      <c r="M59" s="43"/>
      <c r="N59" s="4"/>
      <c r="O59" s="3"/>
      <c r="P59" s="4"/>
    </row>
    <row r="60" spans="1:18" ht="25" customHeight="1" x14ac:dyDescent="0.15">
      <c r="A60" s="7">
        <v>45217</v>
      </c>
      <c r="B60" s="2" t="s">
        <v>4</v>
      </c>
      <c r="C60" s="2" t="s">
        <v>5</v>
      </c>
      <c r="D60" s="2" t="s">
        <v>32</v>
      </c>
      <c r="E60" s="3">
        <v>40</v>
      </c>
      <c r="F60" s="9"/>
      <c r="G60" s="3"/>
      <c r="H60" s="4"/>
      <c r="I60" s="11"/>
      <c r="J60" s="4"/>
      <c r="K60" s="37"/>
      <c r="L60" s="4"/>
      <c r="M60" s="43"/>
      <c r="N60" s="4"/>
      <c r="O60" s="3"/>
      <c r="P60" s="4"/>
    </row>
    <row r="61" spans="1:18" ht="25" customHeight="1" x14ac:dyDescent="0.15">
      <c r="A61" s="7">
        <v>45271</v>
      </c>
      <c r="B61" s="2" t="s">
        <v>4</v>
      </c>
      <c r="C61" s="2" t="s">
        <v>5</v>
      </c>
      <c r="D61" s="2" t="s">
        <v>32</v>
      </c>
      <c r="E61" s="3">
        <v>10</v>
      </c>
      <c r="F61" s="9"/>
      <c r="G61" s="3"/>
      <c r="H61" s="4"/>
      <c r="I61" s="11"/>
      <c r="J61" s="4"/>
      <c r="K61" s="37"/>
      <c r="L61" s="4"/>
      <c r="M61" s="43"/>
      <c r="N61" s="4"/>
      <c r="O61" s="3"/>
      <c r="P61" s="4"/>
    </row>
    <row r="62" spans="1:18" ht="25" customHeight="1" x14ac:dyDescent="0.15">
      <c r="A62" s="7">
        <v>45289</v>
      </c>
      <c r="B62" s="2" t="s">
        <v>4</v>
      </c>
      <c r="C62" s="2" t="s">
        <v>5</v>
      </c>
      <c r="D62" s="2" t="s">
        <v>32</v>
      </c>
      <c r="E62" s="3">
        <v>20</v>
      </c>
      <c r="F62" s="9"/>
      <c r="G62" s="3"/>
      <c r="H62" s="4"/>
      <c r="I62" s="11"/>
      <c r="J62" s="4"/>
      <c r="K62" s="37"/>
      <c r="L62" s="4"/>
      <c r="M62" s="43"/>
      <c r="N62" s="4"/>
      <c r="O62" s="3"/>
      <c r="P62" s="4"/>
    </row>
    <row r="63" spans="1:18" s="16" customFormat="1" ht="35" customHeight="1" x14ac:dyDescent="0.15">
      <c r="A63" s="13">
        <v>45291</v>
      </c>
      <c r="B63" s="14" t="s">
        <v>30</v>
      </c>
      <c r="C63" s="14" t="s">
        <v>21</v>
      </c>
      <c r="D63" s="14"/>
      <c r="E63" s="82">
        <f>SUM(E58:E62)</f>
        <v>180</v>
      </c>
      <c r="F63" s="17">
        <v>58.28</v>
      </c>
      <c r="G63" s="15" t="s">
        <v>6</v>
      </c>
      <c r="H63" s="18">
        <f>E63*F63</f>
        <v>10490.4</v>
      </c>
      <c r="I63" s="41" t="s">
        <v>6</v>
      </c>
      <c r="J63" s="84">
        <v>10447.200000000001</v>
      </c>
      <c r="K63" s="85" t="s">
        <v>6</v>
      </c>
      <c r="L63" s="86" t="s">
        <v>36</v>
      </c>
      <c r="M63" s="79" t="s">
        <v>36</v>
      </c>
      <c r="N63" s="86" t="s">
        <v>36</v>
      </c>
      <c r="O63" s="87" t="s">
        <v>36</v>
      </c>
      <c r="P63" s="86" t="s">
        <v>36</v>
      </c>
      <c r="Q63" s="88">
        <v>0</v>
      </c>
      <c r="R63" s="88">
        <v>0</v>
      </c>
    </row>
    <row r="64" spans="1:18" ht="37" customHeight="1" thickBot="1" x14ac:dyDescent="0.2"/>
    <row r="65" spans="1:18" s="36" customFormat="1" ht="30" customHeight="1" x14ac:dyDescent="0.15">
      <c r="A65" s="89" t="s">
        <v>43</v>
      </c>
      <c r="B65" s="90"/>
      <c r="C65" s="91"/>
      <c r="D65" s="91"/>
      <c r="E65" s="92"/>
      <c r="F65" s="93"/>
      <c r="G65" s="92"/>
      <c r="H65" s="94"/>
      <c r="I65" s="95"/>
      <c r="J65" s="94"/>
      <c r="K65" s="92"/>
      <c r="L65" s="94"/>
      <c r="M65" s="95"/>
      <c r="N65" s="94"/>
      <c r="O65" s="92"/>
      <c r="P65" s="94"/>
      <c r="Q65" s="94"/>
      <c r="R65" s="96"/>
    </row>
    <row r="66" spans="1:18" s="36" customFormat="1" ht="30" customHeight="1" x14ac:dyDescent="0.15">
      <c r="A66" s="48"/>
      <c r="B66" s="35"/>
      <c r="C66" s="45"/>
      <c r="D66" s="45"/>
      <c r="F66" s="49"/>
      <c r="H66" s="50"/>
      <c r="I66" s="51"/>
      <c r="J66" s="50"/>
      <c r="L66" s="50"/>
      <c r="M66" s="51"/>
      <c r="N66" s="50"/>
      <c r="P66" s="50"/>
      <c r="Q66" s="50"/>
      <c r="R66" s="52"/>
    </row>
    <row r="67" spans="1:18" s="46" customFormat="1" ht="50" customHeight="1" x14ac:dyDescent="0.15">
      <c r="A67" s="55">
        <v>45291</v>
      </c>
      <c r="B67" s="56" t="s">
        <v>67</v>
      </c>
      <c r="C67" s="119" t="s">
        <v>55</v>
      </c>
      <c r="D67" s="119"/>
      <c r="E67" s="58"/>
      <c r="F67" s="59"/>
      <c r="G67" s="58"/>
      <c r="H67" s="60">
        <f>SUM(H7:H64)</f>
        <v>122342.45</v>
      </c>
      <c r="I67" s="61" t="s">
        <v>6</v>
      </c>
      <c r="J67" s="60"/>
      <c r="K67" s="58"/>
      <c r="L67" s="60"/>
      <c r="M67" s="61"/>
      <c r="N67" s="60"/>
      <c r="O67" s="58"/>
      <c r="P67" s="60"/>
      <c r="Q67" s="60"/>
      <c r="R67" s="62"/>
    </row>
    <row r="68" spans="1:18" s="46" customFormat="1" ht="70" customHeight="1" x14ac:dyDescent="0.15">
      <c r="A68" s="55">
        <v>45291</v>
      </c>
      <c r="B68" s="56" t="s">
        <v>45</v>
      </c>
      <c r="C68" s="57" t="s">
        <v>39</v>
      </c>
      <c r="D68" s="63"/>
      <c r="E68" s="58"/>
      <c r="F68" s="59"/>
      <c r="G68" s="58"/>
      <c r="H68" s="97">
        <f>SUM(H7:H8)</f>
        <v>20000</v>
      </c>
      <c r="I68" s="98" t="s">
        <v>6</v>
      </c>
      <c r="J68" s="60"/>
      <c r="K68" s="58"/>
      <c r="L68" s="60"/>
      <c r="M68" s="61"/>
      <c r="N68" s="60"/>
      <c r="O68" s="58"/>
      <c r="P68" s="60"/>
      <c r="Q68" s="60"/>
      <c r="R68" s="62"/>
    </row>
    <row r="69" spans="1:18" s="47" customFormat="1" ht="70" customHeight="1" x14ac:dyDescent="0.15">
      <c r="A69" s="55">
        <v>45291</v>
      </c>
      <c r="B69" s="64" t="s">
        <v>46</v>
      </c>
      <c r="C69" s="65" t="s">
        <v>44</v>
      </c>
      <c r="D69" s="65"/>
      <c r="E69" s="65"/>
      <c r="F69" s="66"/>
      <c r="G69" s="65"/>
      <c r="H69" s="67"/>
      <c r="I69" s="65"/>
      <c r="J69" s="99">
        <f>SUM(J17:J63)</f>
        <v>102215.05</v>
      </c>
      <c r="K69" s="98" t="s">
        <v>6</v>
      </c>
      <c r="L69" s="67"/>
      <c r="M69" s="65"/>
      <c r="N69" s="67"/>
      <c r="O69" s="65"/>
      <c r="P69" s="67"/>
      <c r="Q69" s="67"/>
      <c r="R69" s="68"/>
    </row>
    <row r="70" spans="1:18" s="47" customFormat="1" ht="50" customHeight="1" x14ac:dyDescent="0.15">
      <c r="A70" s="55">
        <v>45291</v>
      </c>
      <c r="B70" s="105" t="s">
        <v>65</v>
      </c>
      <c r="C70" s="65"/>
      <c r="D70" s="65"/>
      <c r="E70" s="65"/>
      <c r="F70" s="66"/>
      <c r="G70" s="65"/>
      <c r="H70" s="67"/>
      <c r="I70" s="65"/>
      <c r="J70" s="67"/>
      <c r="K70" s="65"/>
      <c r="L70" s="67"/>
      <c r="M70" s="65"/>
      <c r="N70" s="107">
        <f>SUM(N7:N63)</f>
        <v>-6</v>
      </c>
      <c r="O70" s="108" t="s">
        <v>19</v>
      </c>
      <c r="P70" s="104"/>
      <c r="Q70" s="67"/>
      <c r="R70" s="68"/>
    </row>
    <row r="71" spans="1:18" s="47" customFormat="1" ht="50" customHeight="1" x14ac:dyDescent="0.15">
      <c r="A71" s="55">
        <v>45291</v>
      </c>
      <c r="B71" s="69" t="s">
        <v>64</v>
      </c>
      <c r="C71" s="65"/>
      <c r="D71" s="65"/>
      <c r="E71" s="65"/>
      <c r="F71" s="66"/>
      <c r="G71" s="65"/>
      <c r="H71" s="67"/>
      <c r="I71" s="65"/>
      <c r="J71" s="67"/>
      <c r="K71" s="65"/>
      <c r="L71" s="67"/>
      <c r="M71" s="65"/>
      <c r="N71" s="104"/>
      <c r="O71" s="51"/>
      <c r="P71" s="99">
        <f>SUM(P32:P69)</f>
        <v>-20.65</v>
      </c>
      <c r="Q71" s="67"/>
      <c r="R71" s="68"/>
    </row>
    <row r="72" spans="1:18" s="47" customFormat="1" ht="50" customHeight="1" x14ac:dyDescent="0.15">
      <c r="A72" s="55">
        <v>45291</v>
      </c>
      <c r="B72" s="69" t="s">
        <v>58</v>
      </c>
      <c r="C72" s="65"/>
      <c r="D72" s="65"/>
      <c r="E72" s="65"/>
      <c r="F72" s="66"/>
      <c r="G72" s="65"/>
      <c r="H72" s="67"/>
      <c r="I72" s="65"/>
      <c r="J72" s="67"/>
      <c r="K72" s="65"/>
      <c r="L72" s="67"/>
      <c r="M72" s="65"/>
      <c r="N72" s="67"/>
      <c r="O72" s="51"/>
      <c r="P72" s="67"/>
      <c r="Q72" s="99">
        <f>SUM(Q7:Q63)</f>
        <v>59</v>
      </c>
      <c r="R72" s="109"/>
    </row>
    <row r="73" spans="1:18" s="47" customFormat="1" ht="50" customHeight="1" thickBot="1" x14ac:dyDescent="0.2">
      <c r="A73" s="70">
        <v>45291</v>
      </c>
      <c r="B73" s="71" t="s">
        <v>59</v>
      </c>
      <c r="C73" s="72"/>
      <c r="D73" s="72"/>
      <c r="E73" s="72"/>
      <c r="F73" s="73"/>
      <c r="G73" s="72"/>
      <c r="H73" s="74"/>
      <c r="I73" s="72"/>
      <c r="J73" s="74"/>
      <c r="K73" s="72"/>
      <c r="L73" s="74"/>
      <c r="M73" s="72"/>
      <c r="N73" s="74"/>
      <c r="O73" s="106"/>
      <c r="P73" s="74"/>
      <c r="Q73" s="110"/>
      <c r="R73" s="100">
        <f>SUM(R7:R63)</f>
        <v>492.05200000000002</v>
      </c>
    </row>
    <row r="75" spans="1:18" ht="34" customHeight="1" x14ac:dyDescent="0.15">
      <c r="A75" s="115" t="s">
        <v>68</v>
      </c>
      <c r="B75" s="116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</row>
    <row r="76" spans="1:18" ht="34" customHeight="1" x14ac:dyDescent="0.15">
      <c r="A76" s="112" t="s">
        <v>60</v>
      </c>
      <c r="B76" s="113" t="s">
        <v>69</v>
      </c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</row>
    <row r="77" spans="1:18" ht="34" customHeight="1" x14ac:dyDescent="0.15">
      <c r="A77" s="112" t="s">
        <v>66</v>
      </c>
      <c r="B77" s="113" t="s">
        <v>62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</row>
  </sheetData>
  <sortState xmlns:xlrd2="http://schemas.microsoft.com/office/spreadsheetml/2017/richdata2" ref="A12:O62">
    <sortCondition ref="B12:B62"/>
  </sortState>
  <mergeCells count="11">
    <mergeCell ref="J2:K2"/>
    <mergeCell ref="N2:O2"/>
    <mergeCell ref="L2:M2"/>
    <mergeCell ref="H2:I2"/>
    <mergeCell ref="F2:G2"/>
    <mergeCell ref="B76:R76"/>
    <mergeCell ref="B77:R77"/>
    <mergeCell ref="A75:B75"/>
    <mergeCell ref="A3:B3"/>
    <mergeCell ref="A9:B9"/>
    <mergeCell ref="C67:D67"/>
  </mergeCells>
  <printOptions horizontalCentered="1"/>
  <pageMargins left="7.874015748031496E-2" right="7.874015748031496E-2" top="0.78740157480314965" bottom="0.15748031496062992" header="0.15748031496062992" footer="0.15748031496062992"/>
  <pageSetup paperSize="9" scale="50" fitToHeight="3" orientation="landscape" horizontalDpi="300" verticalDpi="300"/>
  <headerFooter>
    <oddHeader>&amp;L&amp;K000000DEGIRO&amp;C&amp;"Arial Fett,Fett"&amp;22&amp;K000000DEGIRO Steuerzusammenstellung 20XX&amp;R&amp;"Helvetica,Standard"&amp;12&amp;K000000Herr Max Muster
Hauptstrasse 2
8000 Zürich
Switzerland 
Benutzername: *****630</oddHeader>
    <oddFooter>&amp;C&amp;K000000Seite &amp;P von &amp;N</oddFooter>
  </headerFooter>
  <rowBreaks count="2" manualBreakCount="2">
    <brk id="27" max="15" man="1"/>
    <brk id="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Transaktionen</vt:lpstr>
      <vt:lpstr>Transaktionen!Druckbereich</vt:lpstr>
      <vt:lpstr>Transaktionen!Drucktitel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Degiro_Steuerübersicht - Mustervorlage</dc:title>
  <dc:subject/>
  <dc:creator>geltwert.ch</dc:creator>
  <cp:keywords/>
  <dc:description/>
  <cp:lastModifiedBy>Daniel Wyss</cp:lastModifiedBy>
  <cp:lastPrinted>2024-08-26T18:09:15Z</cp:lastPrinted>
  <dcterms:created xsi:type="dcterms:W3CDTF">2024-02-15T13:50:27Z</dcterms:created>
  <dcterms:modified xsi:type="dcterms:W3CDTF">2024-08-27T05:39:00Z</dcterms:modified>
  <cp:category/>
</cp:coreProperties>
</file>